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 sheetId="1" state="visible" r:id="rId3"/>
    <sheet name="Clause type" sheetId="2" state="visible" r:id="rId4"/>
    <sheet name="Mode d'emploi" sheetId="3" state="visible" r:id="rId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5" authorId="0">
      <text>
        <r>
          <rPr>
            <sz val="10"/>
            <rFont val="Arial"/>
            <family val="2"/>
          </rPr>
          <t xml:space="preserve">Karim : 0,17 € par km × 3 500 km = 595 €.</t>
        </r>
      </text>
    </comment>
    <comment ref="B6" authorId="0">
      <text>
        <r>
          <rPr>
            <sz val="10"/>
            <rFont val="Arial"/>
            <family val="2"/>
          </rPr>
          <t xml:space="preserve">Karim : chiffre d'affaires nécessaire calculé dans le calculateur de coût de revient (≈ 4 765 €).</t>
        </r>
      </text>
    </comment>
    <comment ref="B12" authorId="0">
      <text>
        <r>
          <rPr>
            <sz val="10"/>
            <rFont val="Arial"/>
            <family val="2"/>
          </rPr>
          <t xml:space="preserve">Indice CNR gazole professionnel moins de 7,5 tonnes, janvier 2026 = 196,16 (base 100 en décembre 2000), relevé sur cnr.fr le 10 octobre 2026.</t>
        </r>
      </text>
    </comment>
    <comment ref="B13" authorId="0">
      <text>
        <r>
          <rPr>
            <sz val="10"/>
            <rFont val="Arial"/>
            <family val="2"/>
          </rPr>
          <t xml:space="preserve">Indice CNR gazole professionnel moins de 7,5 tonnes, avril 2026 = 216,50, relevé sur cnr.fr le 10 octobre 2026.</t>
        </r>
      </text>
    </comment>
  </commentList>
</comments>
</file>

<file path=xl/sharedStrings.xml><?xml version="1.0" encoding="utf-8"?>
<sst xmlns="http://schemas.openxmlformats.org/spreadsheetml/2006/main" count="65" uniqueCount="62">
  <si>
    <t xml:space="preserve">Révision du prix selon l'indice gazole du CNR</t>
  </si>
  <si>
    <t xml:space="preserve">Exemple : une journée de livraison de Karim facturée 217 € hors TVA, prix fixé en janvier 2026.</t>
  </si>
  <si>
    <t xml:space="preserve">1. Estime ta part gazole (si ton contrat ne la fixe pas)</t>
  </si>
  <si>
    <t xml:space="preserve">Dépense de gazole du mois, hors TVA</t>
  </si>
  <si>
    <t xml:space="preserve">€</t>
  </si>
  <si>
    <t xml:space="preserve">Chiffre d'affaires du mois, hors TVA</t>
  </si>
  <si>
    <t xml:space="preserve">Part gazole estimée dans ton prix</t>
  </si>
  <si>
    <t xml:space="preserve">À reporter (arrondie) dans la case « Part gazole » ci-dessous.</t>
  </si>
  <si>
    <t xml:space="preserve">2. Calcule le prix révisé</t>
  </si>
  <si>
    <t xml:space="preserve">Prix initial convenu, hors TVA</t>
  </si>
  <si>
    <t xml:space="preserve">€ (journée, trajet, forfait…)</t>
  </si>
  <si>
    <t xml:space="preserve">Part gazole retenue dans le contrat</t>
  </si>
  <si>
    <t xml:space="preserve">du prix</t>
  </si>
  <si>
    <t xml:space="preserve">Indice de référence (mois de la commande ou du contrat)</t>
  </si>
  <si>
    <t xml:space="preserve">janvier 2026</t>
  </si>
  <si>
    <t xml:space="preserve">Indice du mois de réalisation du transport</t>
  </si>
  <si>
    <t xml:space="preserve">avril 2026</t>
  </si>
  <si>
    <t xml:space="preserve">Variation de l'indice</t>
  </si>
  <si>
    <t xml:space="preserve">Variation du prix (= part gazole × variation de l'indice)</t>
  </si>
  <si>
    <t xml:space="preserve">PRIX RÉVISÉ, hors TVA</t>
  </si>
  <si>
    <t xml:space="preserve">Ajustement à facturer (ligne « Indexation gazole »)</t>
  </si>
  <si>
    <t xml:space="preserve">Formule : prix révisé = prix initial × [1 + part gazole × (indice du mois ÷ indice de référence − 1)]</t>
  </si>
  <si>
    <t xml:space="preserve">3. Suivi mois par mois (même prix initial et même indice de référence)</t>
  </si>
  <si>
    <t xml:space="preserve">Mois</t>
  </si>
  <si>
    <t xml:space="preserve">Indice CNR</t>
  </si>
  <si>
    <t xml:space="preserve">Variation indice</t>
  </si>
  <si>
    <t xml:space="preserve">Variation prix</t>
  </si>
  <si>
    <t xml:space="preserve">Prix révisé HT</t>
  </si>
  <si>
    <t xml:space="preserve">Remarque</t>
  </si>
  <si>
    <t xml:space="preserve">Publication bimensuelle en mars 2026 : applique celle prévue au contrat.</t>
  </si>
  <si>
    <t xml:space="preserve">À compléter avec les indices publiés</t>
  </si>
  <si>
    <t xml:space="preserve">Indices relevés sur cnr.fr le 10 octobre 2026 (janvier à avril 2026). Depuis le 29 janvier 2026, l'« indice CNR gazole professionnel moins de 7,5 tonnes » remplace l'« indice CNR gazole hors TVA » pour les véhicules de moins de 7,5 t. Il est publié l'avant-dernier jour ouvré du mois. Vérifie toujours la valeur officielle sur cnr.fr avant de facturer.</t>
  </si>
  <si>
    <t xml:space="preserve">Clause type d'indexation gazole (à copier dans tes devis, contrats et conditions générales)</t>
  </si>
  <si>
    <t xml:space="preserve">Clause courte (devis, facture)</t>
  </si>
  <si>
    <t xml:space="preserve">« Conformément aux articles L3222-1 et L3222-2 du code des transports, le prix ci-dessus comprend les charges de carburant, qui représentent [12,5] % du prix à la date de la commande. Ce prix est révisé de plein droit, à la hausse comme à la baisse, selon la variation de l'indice CNR gazole professionnel moins de 7,5 tonnes entre le mois de la commande et le mois de réalisation du transport. L'ajustement figure sur une ligne distincte de la facture. »</t>
  </si>
  <si>
    <t xml:space="preserve">Clause complète (contrat ou conditions générales)</t>
  </si>
  <si>
    <t xml:space="preserve">Article X – Indexation du prix sur le coût du carburant</t>
  </si>
  <si>
    <t xml:space="preserve">X.1. Le prix du transport est établi sur la base du coût du carburant à la date de la commande. La part du carburant dans le prix est fixée à [12,5] % (« part gazole »).</t>
  </si>
  <si>
    <t xml:space="preserve">X.2. Indice : l'indice de référence est l'« indice CNR gazole professionnel moins de 7,5 tonnes » publié par le Comité national routier (www.cnr.fr). Indice de référence : valeur du mois de la commande [ou : du mois de signature du contrat]. Indice d'application : valeur du mois de réalisation du transport.</t>
  </si>
  <si>
    <t xml:space="preserve">X.3. Formule : prix révisé = prix initial × [1 + part gazole × (indice d'application ÷ indice de référence − 1)].</t>
  </si>
  <si>
    <t xml:space="preserve">X.4. La révision s'applique de plein droit, à la hausse comme à la baisse, sans avenant. Elle est calculée à chaque facture et apparaît sur une ligne distincte « Indexation gazole ».</t>
  </si>
  <si>
    <t xml:space="preserve">X.5. Si l'indice cesse d'être publié, l'indice qui le remplace officiellement s'applique de plein droit.</t>
  </si>
  <si>
    <t xml:space="preserve">Exemple chiffré (Karim)</t>
  </si>
  <si>
    <t xml:space="preserve">Journée de livraison convenue en janvier 2026 à 217 € hors TVA, part gazole 12,5 %. Indice janvier 2026 : 196,16. Indice avril 2026 : 216,50. Variation de l'indice : 216,50 ÷ 196,16 − 1 = + 10,37 %. Variation du prix : 12,5 % × 10,37 % = + 1,30 %. Prix révisé : 217 × 1,0130 = 219,81 € hors TVA, soit une ligne « Indexation gazole » de + 2,81 €.</t>
  </si>
  <si>
    <t xml:space="preserve">Ce que dit la loi</t>
  </si>
  <si>
    <t xml:space="preserve">Le contrat de transport routier de marchandises doit faire apparaître les charges de carburant et prévoir leur révision de plein droit selon la variation du coût du carburant (code des transports, art. L3222-1). Si le contrat ne le prévoit pas, le prix est révisé de plein droit en appliquant la variation de l'indice du CNR à la part carburant (art. L3222-2). Mettre la clause dans tes documents évite les discussions.</t>
  </si>
  <si>
    <t xml:space="preserve">Sources officielles (à jour au 10 octobre 2026)</t>
  </si>
  <si>
    <t xml:space="preserve">Code des transports, articles L3222-1 et L3222-2 : https://www.legifrance.gouv.fr</t>
  </si>
  <si>
    <t xml:space="preserve">Indices gazole du CNR et mode d'emploi de l'indexation : https://www.cnr.fr</t>
  </si>
  <si>
    <t xml:space="preserve">Mode d'emploi</t>
  </si>
  <si>
    <t xml:space="preserve">À quoi sert ce fichier</t>
  </si>
  <si>
    <t xml:space="preserve">Quand le prix du gazole monte, ton prix de transport doit suivre ; quand il baisse, ton client en profite aussi. Ce fichier calcule le prix révisé à partir de l'indice gazole publié chaque mois par le Comité national routier (CNR).</t>
  </si>
  <si>
    <t xml:space="preserve">Cases jaunes : à remplir. Feuilles protégées sans mot de passe.</t>
  </si>
  <si>
    <t xml:space="preserve">Cases vertes : résultats.</t>
  </si>
  <si>
    <t xml:space="preserve">Étapes</t>
  </si>
  <si>
    <t xml:space="preserve">1. Estime ta part gazole : dépense de gazole ÷ chiffre d'affaires (Karim : 595 ÷ 4 765 ≈ 12,5 %). Inscris ce chiffre dans ton devis ou ton contrat.</t>
  </si>
  <si>
    <t xml:space="preserve">2. Note l'indice du mois de la commande (indice de référence), puis celui du mois du transport. Les deux se trouvent sur cnr.fr, rubrique indicateurs.</t>
  </si>
  <si>
    <t xml:space="preserve">3. Le fichier calcule le prix révisé et la ligne d'ajustement à ajouter sur ta facture.</t>
  </si>
  <si>
    <t xml:space="preserve">4. Copie la clause de l'onglet « Clause type » dans tes devis et conditions générales.</t>
  </si>
  <si>
    <t xml:space="preserve">Quel indice ?</t>
  </si>
  <si>
    <t xml:space="preserve">Pour un fourgon de moins de 7,5 tonnes : « indice CNR gazole professionnel moins de 7,5 tonnes » (il remplace depuis le 29 janvier 2026 l'indice gazole hors TVA). Pour les véhicules de plus de 7,5 t : « indice CNR gazole professionnel ».</t>
  </si>
  <si>
    <t xml:space="preserve">Comité national routier, indices gazole : https://www.cnr.fr</t>
  </si>
</sst>
</file>

<file path=xl/styles.xml><?xml version="1.0" encoding="utf-8"?>
<styleSheet xmlns="http://schemas.openxmlformats.org/spreadsheetml/2006/main">
  <numFmts count="7">
    <numFmt numFmtId="164" formatCode="General"/>
    <numFmt numFmtId="165" formatCode="#,##0.00&quot; €&quot;;\-#,##0.00&quot; €&quot;;\-"/>
    <numFmt numFmtId="166" formatCode="0.0%"/>
    <numFmt numFmtId="167" formatCode="0.00"/>
    <numFmt numFmtId="168" formatCode="\+0.00%;\-0.00%;0.00%"/>
    <numFmt numFmtId="169" formatCode="\+#,##0.00&quot; €&quot;;\-#,##0.00&quot; €&quot;;&quot;0,00 €&quot;"/>
    <numFmt numFmtId="170" formatCode="mm/yyyy"/>
  </numFmts>
  <fonts count="18">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9"/>
      <color rgb="FF595959"/>
      <name val="Arial"/>
      <family val="0"/>
      <charset val="1"/>
    </font>
    <font>
      <b val="true"/>
      <sz val="10"/>
      <color rgb="FF1F3864"/>
      <name val="Arial"/>
      <family val="0"/>
      <charset val="1"/>
    </font>
    <font>
      <sz val="10"/>
      <color rgb="FF000000"/>
      <name val="Arial"/>
      <family val="0"/>
      <charset val="1"/>
    </font>
    <font>
      <sz val="10"/>
      <color rgb="FF0000FF"/>
      <name val="Arial"/>
      <family val="0"/>
      <charset val="1"/>
    </font>
    <font>
      <sz val="10"/>
      <color rgb="FF595959"/>
      <name val="Arial"/>
      <family val="0"/>
      <charset val="1"/>
    </font>
    <font>
      <b val="true"/>
      <sz val="10"/>
      <name val="Arial"/>
      <family val="0"/>
      <charset val="1"/>
    </font>
    <font>
      <sz val="10"/>
      <name val="Arial"/>
      <family val="0"/>
      <charset val="1"/>
    </font>
    <font>
      <b val="true"/>
      <sz val="10"/>
      <color rgb="FF000000"/>
      <name val="Arial"/>
      <family val="0"/>
      <charset val="1"/>
    </font>
    <font>
      <i val="true"/>
      <sz val="10"/>
      <color rgb="FF595959"/>
      <name val="Arial"/>
      <family val="0"/>
      <charset val="1"/>
    </font>
    <font>
      <b val="true"/>
      <sz val="10"/>
      <color rgb="FFFFFFFF"/>
      <name val="Arial"/>
      <family val="0"/>
      <charset val="1"/>
    </font>
    <font>
      <sz val="8"/>
      <color rgb="FF595959"/>
      <name val="Arial"/>
      <family val="0"/>
      <charset val="1"/>
    </font>
    <font>
      <sz val="10"/>
      <name val="Arial"/>
      <family val="2"/>
    </font>
    <font>
      <b val="true"/>
      <sz val="11"/>
      <color rgb="FF1F3864"/>
      <name val="Arial"/>
      <family val="0"/>
      <charset val="1"/>
    </font>
  </fonts>
  <fills count="6">
    <fill>
      <patternFill patternType="none"/>
    </fill>
    <fill>
      <patternFill patternType="gray125"/>
    </fill>
    <fill>
      <patternFill patternType="solid">
        <fgColor rgb="FFD9E2F3"/>
        <bgColor rgb="FFE2EFDA"/>
      </patternFill>
    </fill>
    <fill>
      <patternFill patternType="solid">
        <fgColor rgb="FFFFF2CC"/>
        <bgColor rgb="FFE2EFDA"/>
      </patternFill>
    </fill>
    <fill>
      <patternFill patternType="solid">
        <fgColor rgb="FFE2EFDA"/>
        <bgColor rgb="FFD9E2F3"/>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5" fontId="8" fillId="3" borderId="1" xfId="0" applyFont="true" applyBorder="true" applyAlignment="false" applyProtection="true">
      <alignment horizontal="general" vertical="bottom" textRotation="0" wrapText="false" indent="0" shrinkToFit="false"/>
      <protection locked="fals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6" fontId="8" fillId="3" borderId="1" xfId="0" applyFont="true" applyBorder="true" applyAlignment="false" applyProtection="true">
      <alignment horizontal="general" vertical="bottom" textRotation="0" wrapText="false" indent="0" shrinkToFit="false"/>
      <protection locked="false" hidden="false"/>
    </xf>
    <xf numFmtId="167" fontId="8" fillId="3" borderId="1" xfId="0" applyFont="true" applyBorder="true" applyAlignment="false" applyProtection="true">
      <alignment horizontal="general" vertical="bottom" textRotation="0" wrapText="false" indent="0" shrinkToFit="false"/>
      <protection locked="fals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9" fontId="10" fillId="4"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center" textRotation="0" wrapText="false" indent="0" shrinkToFit="false"/>
      <protection locked="true" hidden="false"/>
    </xf>
    <xf numFmtId="164" fontId="14" fillId="5" borderId="0" xfId="0" applyFont="true" applyBorder="false" applyAlignment="true" applyProtection="false">
      <alignment horizontal="center" vertical="bottom" textRotation="0" wrapText="false" indent="0" shrinkToFit="false"/>
      <protection locked="true" hidden="false"/>
    </xf>
    <xf numFmtId="170" fontId="8" fillId="3" borderId="1" xfId="0" applyFont="true" applyBorder="true" applyAlignment="false" applyProtection="true">
      <alignment horizontal="general" vertical="bottom" textRotation="0" wrapText="false" indent="0" shrinkToFit="false"/>
      <protection locked="fals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5" min="2" style="0" width="16"/>
    <col collapsed="false" customWidth="true" hidden="false" outlineLevel="0" max="6" min="6" style="0" width="3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c r="C4" s="3"/>
      <c r="D4" s="3"/>
      <c r="E4" s="3"/>
      <c r="F4" s="3"/>
    </row>
    <row r="5" customFormat="false" ht="15" hidden="false" customHeight="false" outlineLevel="0" collapsed="false">
      <c r="A5" s="4" t="s">
        <v>3</v>
      </c>
      <c r="B5" s="5" t="n">
        <v>595</v>
      </c>
      <c r="C5" s="6" t="s">
        <v>4</v>
      </c>
    </row>
    <row r="6" customFormat="false" ht="15" hidden="false" customHeight="false" outlineLevel="0" collapsed="false">
      <c r="A6" s="4" t="s">
        <v>5</v>
      </c>
      <c r="B6" s="5" t="n">
        <v>4765</v>
      </c>
      <c r="C6" s="6" t="s">
        <v>4</v>
      </c>
    </row>
    <row r="7" customFormat="false" ht="15" hidden="false" customHeight="false" outlineLevel="0" collapsed="false">
      <c r="A7" s="4" t="s">
        <v>6</v>
      </c>
      <c r="B7" s="7" t="n">
        <f aca="false">IF(B6&gt;0,B5/B6,0)</f>
        <v>0.124868835257083</v>
      </c>
      <c r="C7" s="8" t="s">
        <v>7</v>
      </c>
      <c r="D7" s="8"/>
      <c r="E7" s="8"/>
      <c r="F7" s="8"/>
    </row>
    <row r="9" customFormat="false" ht="15" hidden="false" customHeight="false" outlineLevel="0" collapsed="false">
      <c r="A9" s="3" t="s">
        <v>8</v>
      </c>
      <c r="B9" s="3"/>
      <c r="C9" s="3"/>
      <c r="D9" s="3"/>
      <c r="E9" s="3"/>
      <c r="F9" s="3"/>
    </row>
    <row r="10" customFormat="false" ht="15" hidden="false" customHeight="false" outlineLevel="0" collapsed="false">
      <c r="A10" s="4" t="s">
        <v>9</v>
      </c>
      <c r="B10" s="5" t="n">
        <v>217</v>
      </c>
      <c r="C10" s="6" t="s">
        <v>10</v>
      </c>
    </row>
    <row r="11" customFormat="false" ht="15" hidden="false" customHeight="false" outlineLevel="0" collapsed="false">
      <c r="A11" s="4" t="s">
        <v>11</v>
      </c>
      <c r="B11" s="9" t="n">
        <v>0.125</v>
      </c>
      <c r="C11" s="6" t="s">
        <v>12</v>
      </c>
    </row>
    <row r="12" customFormat="false" ht="15" hidden="false" customHeight="false" outlineLevel="0" collapsed="false">
      <c r="A12" s="4" t="s">
        <v>13</v>
      </c>
      <c r="B12" s="10" t="n">
        <v>196.16</v>
      </c>
      <c r="C12" s="6" t="s">
        <v>14</v>
      </c>
    </row>
    <row r="13" customFormat="false" ht="15" hidden="false" customHeight="false" outlineLevel="0" collapsed="false">
      <c r="A13" s="4" t="s">
        <v>15</v>
      </c>
      <c r="B13" s="10" t="n">
        <v>216.5</v>
      </c>
      <c r="C13" s="6" t="s">
        <v>16</v>
      </c>
    </row>
    <row r="14" customFormat="false" ht="15" hidden="false" customHeight="false" outlineLevel="0" collapsed="false">
      <c r="A14" s="4" t="s">
        <v>17</v>
      </c>
      <c r="B14" s="11" t="n">
        <f aca="false">IF(B12&gt;0,B13/B12-1,0)</f>
        <v>0.103690864600326</v>
      </c>
    </row>
    <row r="15" customFormat="false" ht="15" hidden="false" customHeight="false" outlineLevel="0" collapsed="false">
      <c r="A15" s="4" t="s">
        <v>18</v>
      </c>
      <c r="B15" s="11" t="n">
        <f aca="false">B11*B14</f>
        <v>0.0129613580750408</v>
      </c>
    </row>
    <row r="16" customFormat="false" ht="15" hidden="false" customHeight="false" outlineLevel="0" collapsed="false">
      <c r="A16" s="12" t="s">
        <v>19</v>
      </c>
      <c r="B16" s="13" t="n">
        <f aca="false">ROUND(B10*(1+B15),2)</f>
        <v>219.81</v>
      </c>
    </row>
    <row r="17" customFormat="false" ht="15" hidden="false" customHeight="false" outlineLevel="0" collapsed="false">
      <c r="A17" s="4" t="s">
        <v>20</v>
      </c>
      <c r="B17" s="14" t="n">
        <f aca="false">B16-B10</f>
        <v>2.81</v>
      </c>
    </row>
    <row r="18" customFormat="false" ht="15" hidden="false" customHeight="false" outlineLevel="0" collapsed="false">
      <c r="A18" s="15" t="s">
        <v>21</v>
      </c>
      <c r="B18" s="15"/>
      <c r="C18" s="15"/>
      <c r="D18" s="15"/>
      <c r="E18" s="15"/>
      <c r="F18" s="15"/>
    </row>
    <row r="20" customFormat="false" ht="15" hidden="false" customHeight="false" outlineLevel="0" collapsed="false">
      <c r="A20" s="3" t="s">
        <v>22</v>
      </c>
      <c r="B20" s="3"/>
      <c r="C20" s="3"/>
      <c r="D20" s="3"/>
      <c r="E20" s="3"/>
      <c r="F20" s="3"/>
    </row>
    <row r="21" customFormat="false" ht="15" hidden="false" customHeight="false" outlineLevel="0" collapsed="false">
      <c r="A21" s="16" t="s">
        <v>23</v>
      </c>
      <c r="B21" s="16" t="s">
        <v>24</v>
      </c>
      <c r="C21" s="16" t="s">
        <v>25</v>
      </c>
      <c r="D21" s="16" t="s">
        <v>26</v>
      </c>
      <c r="E21" s="16" t="s">
        <v>27</v>
      </c>
      <c r="F21" s="16" t="s">
        <v>28</v>
      </c>
    </row>
    <row r="22" customFormat="false" ht="15" hidden="false" customHeight="false" outlineLevel="0" collapsed="false">
      <c r="A22" s="17" t="n">
        <v>46023</v>
      </c>
      <c r="B22" s="10" t="n">
        <v>196.16</v>
      </c>
      <c r="C22" s="11" t="n">
        <f aca="false">IF(B22="","",B22/$B$12-1)</f>
        <v>0</v>
      </c>
      <c r="D22" s="11" t="n">
        <f aca="false">IF(B22="","",$B$11*C22)</f>
        <v>0</v>
      </c>
      <c r="E22" s="18" t="n">
        <f aca="false">IF(B22="","",ROUND($B$10*(1+D22),2))</f>
        <v>217</v>
      </c>
      <c r="F22" s="19"/>
    </row>
    <row r="23" customFormat="false" ht="15" hidden="false" customHeight="false" outlineLevel="0" collapsed="false">
      <c r="A23" s="17" t="n">
        <v>46054</v>
      </c>
      <c r="B23" s="10" t="n">
        <v>201.41</v>
      </c>
      <c r="C23" s="11" t="n">
        <f aca="false">IF(B23="","",B23/$B$12-1)</f>
        <v>0.0267638662316476</v>
      </c>
      <c r="D23" s="11" t="n">
        <f aca="false">IF(B23="","",$B$11*C23)</f>
        <v>0.00334548327895595</v>
      </c>
      <c r="E23" s="18" t="n">
        <f aca="false">IF(B23="","",ROUND($B$10*(1+D23),2))</f>
        <v>217.73</v>
      </c>
      <c r="F23" s="19"/>
    </row>
    <row r="24" customFormat="false" ht="15" hidden="false" customHeight="false" outlineLevel="0" collapsed="false">
      <c r="A24" s="17" t="n">
        <v>46082</v>
      </c>
      <c r="B24" s="10" t="n">
        <v>251.94</v>
      </c>
      <c r="C24" s="11" t="n">
        <f aca="false">IF(B24="","",B24/$B$12-1)</f>
        <v>0.284359706362153</v>
      </c>
      <c r="D24" s="11" t="n">
        <f aca="false">IF(B24="","",$B$11*C24)</f>
        <v>0.0355449632952692</v>
      </c>
      <c r="E24" s="18" t="n">
        <f aca="false">IF(B24="","",ROUND($B$10*(1+D24),2))</f>
        <v>224.71</v>
      </c>
      <c r="F24" s="19" t="s">
        <v>29</v>
      </c>
    </row>
    <row r="25" customFormat="false" ht="15" hidden="false" customHeight="false" outlineLevel="0" collapsed="false">
      <c r="A25" s="17" t="n">
        <v>46113</v>
      </c>
      <c r="B25" s="10" t="n">
        <v>216.5</v>
      </c>
      <c r="C25" s="11" t="n">
        <f aca="false">IF(B25="","",B25/$B$12-1)</f>
        <v>0.103690864600326</v>
      </c>
      <c r="D25" s="11" t="n">
        <f aca="false">IF(B25="","",$B$11*C25)</f>
        <v>0.0129613580750408</v>
      </c>
      <c r="E25" s="18" t="n">
        <f aca="false">IF(B25="","",ROUND($B$10*(1+D25),2))</f>
        <v>219.81</v>
      </c>
      <c r="F25" s="19"/>
    </row>
    <row r="26" customFormat="false" ht="15" hidden="false" customHeight="false" outlineLevel="0" collapsed="false">
      <c r="A26" s="17" t="n">
        <v>46143</v>
      </c>
      <c r="B26" s="10"/>
      <c r="C26" s="11" t="str">
        <f aca="false">IF(B26="","",B26/$B$12-1)</f>
        <v/>
      </c>
      <c r="D26" s="11" t="str">
        <f aca="false">IF(B26="","",$B$11*C26)</f>
        <v/>
      </c>
      <c r="E26" s="18" t="str">
        <f aca="false">IF(B26="","",ROUND($B$10*(1+D26),2))</f>
        <v/>
      </c>
      <c r="F26" s="19" t="s">
        <v>30</v>
      </c>
    </row>
    <row r="27" customFormat="false" ht="15" hidden="false" customHeight="false" outlineLevel="0" collapsed="false">
      <c r="A27" s="17" t="n">
        <v>46174</v>
      </c>
      <c r="B27" s="10"/>
      <c r="C27" s="11" t="str">
        <f aca="false">IF(B27="","",B27/$B$12-1)</f>
        <v/>
      </c>
      <c r="D27" s="11" t="str">
        <f aca="false">IF(B27="","",$B$11*C27)</f>
        <v/>
      </c>
      <c r="E27" s="18" t="str">
        <f aca="false">IF(B27="","",ROUND($B$10*(1+D27),2))</f>
        <v/>
      </c>
      <c r="F27" s="19"/>
    </row>
    <row r="28" customFormat="false" ht="15" hidden="false" customHeight="false" outlineLevel="0" collapsed="false">
      <c r="A28" s="17" t="n">
        <v>46204</v>
      </c>
      <c r="B28" s="10"/>
      <c r="C28" s="11" t="str">
        <f aca="false">IF(B28="","",B28/$B$12-1)</f>
        <v/>
      </c>
      <c r="D28" s="11" t="str">
        <f aca="false">IF(B28="","",$B$11*C28)</f>
        <v/>
      </c>
      <c r="E28" s="18" t="str">
        <f aca="false">IF(B28="","",ROUND($B$10*(1+D28),2))</f>
        <v/>
      </c>
      <c r="F28" s="19"/>
    </row>
    <row r="29" customFormat="false" ht="15" hidden="false" customHeight="false" outlineLevel="0" collapsed="false">
      <c r="A29" s="17" t="n">
        <v>46235</v>
      </c>
      <c r="B29" s="10"/>
      <c r="C29" s="11" t="str">
        <f aca="false">IF(B29="","",B29/$B$12-1)</f>
        <v/>
      </c>
      <c r="D29" s="11" t="str">
        <f aca="false">IF(B29="","",$B$11*C29)</f>
        <v/>
      </c>
      <c r="E29" s="18" t="str">
        <f aca="false">IF(B29="","",ROUND($B$10*(1+D29),2))</f>
        <v/>
      </c>
      <c r="F29" s="19"/>
    </row>
    <row r="30" customFormat="false" ht="15" hidden="false" customHeight="false" outlineLevel="0" collapsed="false">
      <c r="A30" s="17" t="n">
        <v>46266</v>
      </c>
      <c r="B30" s="10"/>
      <c r="C30" s="11" t="str">
        <f aca="false">IF(B30="","",B30/$B$12-1)</f>
        <v/>
      </c>
      <c r="D30" s="11" t="str">
        <f aca="false">IF(B30="","",$B$11*C30)</f>
        <v/>
      </c>
      <c r="E30" s="18" t="str">
        <f aca="false">IF(B30="","",ROUND($B$10*(1+D30),2))</f>
        <v/>
      </c>
      <c r="F30" s="19"/>
    </row>
    <row r="31" customFormat="false" ht="15" hidden="false" customHeight="false" outlineLevel="0" collapsed="false">
      <c r="A31" s="17" t="n">
        <v>46296</v>
      </c>
      <c r="B31" s="10"/>
      <c r="C31" s="11" t="str">
        <f aca="false">IF(B31="","",B31/$B$12-1)</f>
        <v/>
      </c>
      <c r="D31" s="11" t="str">
        <f aca="false">IF(B31="","",$B$11*C31)</f>
        <v/>
      </c>
      <c r="E31" s="18" t="str">
        <f aca="false">IF(B31="","",ROUND($B$10*(1+D31),2))</f>
        <v/>
      </c>
      <c r="F31" s="19"/>
    </row>
    <row r="32" customFormat="false" ht="15" hidden="false" customHeight="false" outlineLevel="0" collapsed="false">
      <c r="A32" s="17" t="n">
        <v>46327</v>
      </c>
      <c r="B32" s="10"/>
      <c r="C32" s="11" t="str">
        <f aca="false">IF(B32="","",B32/$B$12-1)</f>
        <v/>
      </c>
      <c r="D32" s="11" t="str">
        <f aca="false">IF(B32="","",$B$11*C32)</f>
        <v/>
      </c>
      <c r="E32" s="18" t="str">
        <f aca="false">IF(B32="","",ROUND($B$10*(1+D32),2))</f>
        <v/>
      </c>
      <c r="F32" s="19"/>
    </row>
    <row r="33" customFormat="false" ht="15" hidden="false" customHeight="false" outlineLevel="0" collapsed="false">
      <c r="A33" s="17" t="n">
        <v>46357</v>
      </c>
      <c r="B33" s="10"/>
      <c r="C33" s="11" t="str">
        <f aca="false">IF(B33="","",B33/$B$12-1)</f>
        <v/>
      </c>
      <c r="D33" s="11" t="str">
        <f aca="false">IF(B33="","",$B$11*C33)</f>
        <v/>
      </c>
      <c r="E33" s="18" t="str">
        <f aca="false">IF(B33="","",ROUND($B$10*(1+D33),2))</f>
        <v/>
      </c>
      <c r="F33" s="19"/>
    </row>
    <row r="35" customFormat="false" ht="15" hidden="false" customHeight="true" outlineLevel="0" collapsed="false">
      <c r="A35" s="20" t="s">
        <v>31</v>
      </c>
      <c r="B35" s="20"/>
      <c r="C35" s="20"/>
      <c r="D35" s="20"/>
      <c r="E35" s="20"/>
      <c r="F35" s="20"/>
    </row>
    <row r="36" customFormat="false" ht="15" hidden="false" customHeight="false" outlineLevel="0" collapsed="false">
      <c r="A36" s="20"/>
      <c r="B36" s="20"/>
      <c r="C36" s="20"/>
      <c r="D36" s="20"/>
      <c r="E36" s="20"/>
      <c r="F36" s="20"/>
    </row>
    <row r="37" customFormat="false" ht="15" hidden="false" customHeight="false" outlineLevel="0" collapsed="false">
      <c r="A37" s="20"/>
      <c r="B37" s="20"/>
      <c r="C37" s="20"/>
      <c r="D37" s="20"/>
      <c r="E37" s="20"/>
      <c r="F37" s="20"/>
    </row>
  </sheetData>
  <sheetProtection sheet="true" formatCells="false" formatColumns="false" formatRows="false"/>
  <mergeCells count="3">
    <mergeCell ref="C7:F7"/>
    <mergeCell ref="A18:F18"/>
    <mergeCell ref="A35:F3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8.55" hidden="false" customHeight="false" outlineLevel="0" collapsed="false">
      <c r="B1" s="1" t="s">
        <v>32</v>
      </c>
    </row>
    <row r="3" customFormat="false" ht="15" hidden="false" customHeight="false" outlineLevel="0" collapsed="false">
      <c r="B3" s="21" t="s">
        <v>33</v>
      </c>
    </row>
    <row r="4" customFormat="false" ht="46.25" hidden="false" customHeight="false" outlineLevel="0" collapsed="false">
      <c r="B4" s="22" t="s">
        <v>34</v>
      </c>
    </row>
    <row r="5" customFormat="false" ht="15" hidden="false" customHeight="false" outlineLevel="0" collapsed="false">
      <c r="B5" s="21" t="s">
        <v>35</v>
      </c>
    </row>
    <row r="6" customFormat="false" ht="15" hidden="false" customHeight="false" outlineLevel="0" collapsed="false">
      <c r="B6" s="22" t="s">
        <v>36</v>
      </c>
    </row>
    <row r="7" customFormat="false" ht="23.85" hidden="false" customHeight="false" outlineLevel="0" collapsed="false">
      <c r="B7" s="22" t="s">
        <v>37</v>
      </c>
    </row>
    <row r="8" customFormat="false" ht="35.05" hidden="false" customHeight="false" outlineLevel="0" collapsed="false">
      <c r="B8" s="22" t="s">
        <v>38</v>
      </c>
    </row>
    <row r="9" customFormat="false" ht="15" hidden="false" customHeight="false" outlineLevel="0" collapsed="false">
      <c r="B9" s="22" t="s">
        <v>39</v>
      </c>
    </row>
    <row r="10" customFormat="false" ht="23.85" hidden="false" customHeight="false" outlineLevel="0" collapsed="false">
      <c r="B10" s="22" t="s">
        <v>40</v>
      </c>
    </row>
    <row r="11" customFormat="false" ht="15" hidden="false" customHeight="false" outlineLevel="0" collapsed="false">
      <c r="B11" s="22" t="s">
        <v>41</v>
      </c>
    </row>
    <row r="12" customFormat="false" ht="15" hidden="false" customHeight="false" outlineLevel="0" collapsed="false">
      <c r="B12" s="21" t="s">
        <v>42</v>
      </c>
    </row>
    <row r="13" customFormat="false" ht="35.05" hidden="false" customHeight="false" outlineLevel="0" collapsed="false">
      <c r="B13" s="22" t="s">
        <v>43</v>
      </c>
    </row>
    <row r="14" customFormat="false" ht="15" hidden="false" customHeight="false" outlineLevel="0" collapsed="false">
      <c r="B14" s="21" t="s">
        <v>44</v>
      </c>
    </row>
    <row r="15" customFormat="false" ht="35.05" hidden="false" customHeight="false" outlineLevel="0" collapsed="false">
      <c r="B15" s="22" t="s">
        <v>45</v>
      </c>
    </row>
    <row r="16" customFormat="false" ht="15" hidden="false" customHeight="false" outlineLevel="0" collapsed="false">
      <c r="B16" s="21" t="s">
        <v>46</v>
      </c>
    </row>
    <row r="17" customFormat="false" ht="15" hidden="false" customHeight="false" outlineLevel="0" collapsed="false">
      <c r="B17" s="23" t="s">
        <v>47</v>
      </c>
    </row>
    <row r="18" customFormat="false" ht="15" hidden="false" customHeight="false" outlineLevel="0" collapsed="false">
      <c r="B18" s="23" t="s">
        <v>48</v>
      </c>
    </row>
  </sheetData>
  <sheetProtection sheet="true" formatCells="fals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8.55" hidden="false" customHeight="false" outlineLevel="0" collapsed="false">
      <c r="B1" s="1" t="s">
        <v>49</v>
      </c>
    </row>
    <row r="3" customFormat="false" ht="15" hidden="false" customHeight="false" outlineLevel="0" collapsed="false">
      <c r="B3" s="21" t="s">
        <v>50</v>
      </c>
    </row>
    <row r="4" customFormat="false" ht="23.85" hidden="false" customHeight="false" outlineLevel="0" collapsed="false">
      <c r="B4" s="22" t="s">
        <v>51</v>
      </c>
    </row>
    <row r="5" customFormat="false" ht="15" hidden="false" customHeight="false" outlineLevel="0" collapsed="false">
      <c r="B5" s="24" t="s">
        <v>52</v>
      </c>
    </row>
    <row r="6" customFormat="false" ht="15" hidden="false" customHeight="false" outlineLevel="0" collapsed="false">
      <c r="B6" s="25" t="s">
        <v>53</v>
      </c>
    </row>
    <row r="7" customFormat="false" ht="15" hidden="false" customHeight="false" outlineLevel="0" collapsed="false">
      <c r="B7" s="21" t="s">
        <v>54</v>
      </c>
    </row>
    <row r="8" customFormat="false" ht="23.85" hidden="false" customHeight="false" outlineLevel="0" collapsed="false">
      <c r="B8" s="22" t="s">
        <v>55</v>
      </c>
    </row>
    <row r="9" customFormat="false" ht="23.85" hidden="false" customHeight="false" outlineLevel="0" collapsed="false">
      <c r="B9" s="22" t="s">
        <v>56</v>
      </c>
    </row>
    <row r="10" customFormat="false" ht="15" hidden="false" customHeight="false" outlineLevel="0" collapsed="false">
      <c r="B10" s="22" t="s">
        <v>57</v>
      </c>
    </row>
    <row r="11" customFormat="false" ht="15" hidden="false" customHeight="false" outlineLevel="0" collapsed="false">
      <c r="B11" s="22" t="s">
        <v>58</v>
      </c>
    </row>
    <row r="12" customFormat="false" ht="15" hidden="false" customHeight="false" outlineLevel="0" collapsed="false">
      <c r="B12" s="21" t="s">
        <v>59</v>
      </c>
    </row>
    <row r="13" customFormat="false" ht="23.85" hidden="false" customHeight="false" outlineLevel="0" collapsed="false">
      <c r="B13" s="22" t="s">
        <v>60</v>
      </c>
    </row>
    <row r="14" customFormat="false" ht="15" hidden="false" customHeight="false" outlineLevel="0" collapsed="false">
      <c r="B14" s="21" t="s">
        <v>46</v>
      </c>
    </row>
    <row r="15" customFormat="false" ht="15" hidden="false" customHeight="false" outlineLevel="0" collapsed="false">
      <c r="B15" s="23" t="s">
        <v>47</v>
      </c>
    </row>
    <row r="16" customFormat="false" ht="15" hidden="false" customHeight="false" outlineLevel="0" collapsed="false">
      <c r="B16" s="23" t="s">
        <v>61</v>
      </c>
    </row>
  </sheetData>
  <sheetProtection sheet="true" formatCells="fals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2026-10-10T10:30:14Z</dcterms:created>
  <dc:creator>openpyxl</dc:creator>
  <dc:description/>
  <dc:language>en-US</dc:language>
  <cp:lastModifiedBy/>
  <dcterms:modified xsi:type="dcterms:W3CDTF">2026-10-10T10:30:14Z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